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Particular\Documents\pareceres incentivos produção primária\Derrubadas\"/>
    </mc:Choice>
  </mc:AlternateContent>
  <xr:revisionPtr revIDLastSave="0" documentId="13_ncr:1_{F47FF542-5CF8-402C-95B4-50DABB5CA122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FABIO RIGODANZO" sheetId="8" r:id="rId1"/>
    <sheet name="DANIEL ANKLAN" sheetId="7" r:id="rId2"/>
    <sheet name="JARDEL PASQUALOTTI" sheetId="6" r:id="rId3"/>
    <sheet name="SANDRA RIGO KOLLING" sheetId="5" r:id="rId4"/>
    <sheet name="MARCELO MULBEIER" sheetId="4" r:id="rId5"/>
    <sheet name="DAVI SELLE" sheetId="3" r:id="rId6"/>
    <sheet name="Planilha1" sheetId="1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5" l="1"/>
  <c r="D5" i="5" l="1"/>
  <c r="I14" i="8" l="1"/>
  <c r="I13" i="8"/>
  <c r="I12" i="8"/>
  <c r="I11" i="8"/>
  <c r="I10" i="8"/>
  <c r="I9" i="8"/>
  <c r="I8" i="8"/>
  <c r="I7" i="8"/>
  <c r="I6" i="8"/>
  <c r="I5" i="8"/>
  <c r="I14" i="7"/>
  <c r="I13" i="7"/>
  <c r="I12" i="7"/>
  <c r="I11" i="7"/>
  <c r="I10" i="7"/>
  <c r="I9" i="7"/>
  <c r="I8" i="7"/>
  <c r="I7" i="7"/>
  <c r="I6" i="7"/>
  <c r="I5" i="7"/>
  <c r="D7" i="3"/>
  <c r="D6" i="4" l="1"/>
  <c r="D4" i="6" l="1"/>
  <c r="I13" i="6" l="1"/>
  <c r="I12" i="6"/>
  <c r="I11" i="6"/>
  <c r="I10" i="6"/>
  <c r="I9" i="6"/>
  <c r="I8" i="6"/>
  <c r="I7" i="6"/>
  <c r="I6" i="6"/>
  <c r="I5" i="6"/>
  <c r="I4" i="6"/>
  <c r="I13" i="5" l="1"/>
  <c r="I12" i="5"/>
  <c r="I11" i="5"/>
  <c r="I10" i="5"/>
  <c r="I9" i="5"/>
  <c r="I8" i="5"/>
  <c r="I7" i="5"/>
  <c r="I6" i="5"/>
  <c r="I5" i="5"/>
  <c r="I4" i="5"/>
  <c r="I6" i="4" l="1"/>
  <c r="I13" i="4"/>
  <c r="I12" i="4"/>
  <c r="I11" i="4"/>
  <c r="I10" i="4"/>
  <c r="I9" i="4"/>
  <c r="I8" i="4"/>
  <c r="I7" i="4"/>
  <c r="I5" i="4"/>
  <c r="I4" i="4"/>
  <c r="I14" i="3" l="1"/>
  <c r="I13" i="3"/>
  <c r="I12" i="3"/>
  <c r="I11" i="3"/>
  <c r="I10" i="3"/>
  <c r="I9" i="3"/>
  <c r="I8" i="3"/>
  <c r="I7" i="3"/>
  <c r="I6" i="3"/>
  <c r="I5" i="3"/>
  <c r="L15" i="1"/>
  <c r="L14" i="1"/>
  <c r="L13" i="1"/>
  <c r="L12" i="1"/>
  <c r="L11" i="1"/>
  <c r="L10" i="1"/>
  <c r="L6" i="1"/>
  <c r="K9" i="1"/>
  <c r="L9" i="1" s="1"/>
  <c r="I8" i="1"/>
  <c r="L8" i="1" s="1"/>
  <c r="G7" i="1"/>
  <c r="L7" i="1" s="1"/>
</calcChain>
</file>

<file path=xl/sharedStrings.xml><?xml version="1.0" encoding="utf-8"?>
<sst xmlns="http://schemas.openxmlformats.org/spreadsheetml/2006/main" count="85" uniqueCount="30">
  <si>
    <t>DAVI SELE</t>
  </si>
  <si>
    <t>ANO</t>
  </si>
  <si>
    <t>VA</t>
  </si>
  <si>
    <t>RETORNO</t>
  </si>
  <si>
    <t>INCENTIVO</t>
  </si>
  <si>
    <t>ANO 2</t>
  </si>
  <si>
    <t>ANO 1 %</t>
  </si>
  <si>
    <t xml:space="preserve">ANO 1 R$ </t>
  </si>
  <si>
    <t>ANO 2 %</t>
  </si>
  <si>
    <t>ANO 2R$</t>
  </si>
  <si>
    <t>ANO 3 %</t>
  </si>
  <si>
    <t>ANO 3 R$</t>
  </si>
  <si>
    <t>ANO PGTO</t>
  </si>
  <si>
    <t>TOTAL PGTO ANO</t>
  </si>
  <si>
    <t>ANO VA</t>
  </si>
  <si>
    <t>VA - VALOR ADICIONADO</t>
  </si>
  <si>
    <t>RETORNO ICMS</t>
  </si>
  <si>
    <t>INCENTIVO PRODUTOR</t>
  </si>
  <si>
    <t>ANO PGTO AO PRODUTOR</t>
  </si>
  <si>
    <t>TOTAL PGTO ANO/PRODUTOR</t>
  </si>
  <si>
    <t xml:space="preserve">ANO 1 </t>
  </si>
  <si>
    <t>ANO 3</t>
  </si>
  <si>
    <t>PRODUTOR:</t>
  </si>
  <si>
    <t>DAVI SELLE</t>
  </si>
  <si>
    <t xml:space="preserve">DEMONSTRATIVO </t>
  </si>
  <si>
    <t>SANDRA RIGO KOLLING</t>
  </si>
  <si>
    <t>JARDEL PASQUALOTTI</t>
  </si>
  <si>
    <t>MARCELO MULBEIER</t>
  </si>
  <si>
    <t>FABIO RIGODANZO</t>
  </si>
  <si>
    <t>DANIEL IVANEI ANKLAN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</si>
</sst>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5">
    <xf numFmtId="0" fontId="0" fillId="0" borderId="0" xfId="0"/>
    <xf numFmtId="164" fontId="0" fillId="0" borderId="0" xfId="0" applyNumberFormat="1"/>
    <xf numFmtId="44" fontId="0" fillId="0" borderId="0" xfId="1" applyFont="1"/>
    <xf numFmtId="44" fontId="0" fillId="0" borderId="0" xfId="0" applyNumberFormat="1"/>
    <xf numFmtId="0" fontId="0" fillId="0" borderId="1" xfId="0" applyBorder="1"/>
    <xf numFmtId="164" fontId="0" fillId="0" borderId="1" xfId="0" applyNumberFormat="1" applyBorder="1"/>
    <xf numFmtId="44" fontId="0" fillId="0" borderId="1" xfId="1" applyFont="1" applyBorder="1"/>
    <xf numFmtId="0" fontId="0" fillId="4" borderId="1" xfId="0" applyFill="1" applyBorder="1"/>
    <xf numFmtId="164" fontId="0" fillId="4" borderId="1" xfId="0" applyNumberFormat="1" applyFill="1" applyBorder="1"/>
    <xf numFmtId="0" fontId="0" fillId="2" borderId="1" xfId="0" applyFill="1" applyBorder="1"/>
    <xf numFmtId="164" fontId="0" fillId="2" borderId="1" xfId="0" applyNumberFormat="1" applyFill="1" applyBorder="1"/>
    <xf numFmtId="0" fontId="0" fillId="6" borderId="1" xfId="0" applyFill="1" applyBorder="1"/>
    <xf numFmtId="164" fontId="0" fillId="6" borderId="1" xfId="0" applyNumberFormat="1" applyFill="1" applyBorder="1"/>
    <xf numFmtId="164" fontId="0" fillId="8" borderId="1" xfId="0" applyNumberFormat="1" applyFill="1" applyBorder="1"/>
    <xf numFmtId="164" fontId="0" fillId="9" borderId="1" xfId="0" applyNumberFormat="1" applyFill="1" applyBorder="1"/>
    <xf numFmtId="164" fontId="0" fillId="10" borderId="1" xfId="0" applyNumberFormat="1" applyFill="1" applyBorder="1"/>
    <xf numFmtId="164" fontId="0" fillId="11" borderId="1" xfId="0" applyNumberFormat="1" applyFill="1" applyBorder="1"/>
    <xf numFmtId="164" fontId="0" fillId="6" borderId="2" xfId="0" applyNumberFormat="1" applyFill="1" applyBorder="1"/>
    <xf numFmtId="164" fontId="0" fillId="4" borderId="2" xfId="0" applyNumberFormat="1" applyFill="1" applyBorder="1"/>
    <xf numFmtId="164" fontId="0" fillId="8" borderId="2" xfId="0" applyNumberFormat="1" applyFill="1" applyBorder="1"/>
    <xf numFmtId="164" fontId="0" fillId="9" borderId="2" xfId="0" applyNumberFormat="1" applyFill="1" applyBorder="1"/>
    <xf numFmtId="164" fontId="0" fillId="10" borderId="2" xfId="0" applyNumberFormat="1" applyFill="1" applyBorder="1"/>
    <xf numFmtId="164" fontId="0" fillId="11" borderId="2" xfId="0" applyNumberFormat="1" applyFill="1" applyBorder="1"/>
    <xf numFmtId="44" fontId="0" fillId="4" borderId="1" xfId="1" applyFont="1" applyFill="1" applyBorder="1"/>
    <xf numFmtId="0" fontId="0" fillId="8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44" fontId="0" fillId="2" borderId="2" xfId="1" applyFont="1" applyFill="1" applyBorder="1"/>
    <xf numFmtId="44" fontId="0" fillId="6" borderId="2" xfId="1" applyFont="1" applyFill="1" applyBorder="1"/>
    <xf numFmtId="44" fontId="0" fillId="4" borderId="2" xfId="1" applyFont="1" applyFill="1" applyBorder="1"/>
    <xf numFmtId="44" fontId="0" fillId="8" borderId="2" xfId="1" applyFont="1" applyFill="1" applyBorder="1"/>
    <xf numFmtId="44" fontId="0" fillId="9" borderId="2" xfId="1" applyFont="1" applyFill="1" applyBorder="1"/>
    <xf numFmtId="44" fontId="0" fillId="10" borderId="2" xfId="1" applyFont="1" applyFill="1" applyBorder="1"/>
    <xf numFmtId="44" fontId="0" fillId="11" borderId="2" xfId="1" applyFont="1" applyFill="1" applyBorder="1"/>
    <xf numFmtId="44" fontId="0" fillId="12" borderId="1" xfId="0" applyNumberFormat="1" applyFill="1" applyBorder="1"/>
    <xf numFmtId="0" fontId="0" fillId="4" borderId="3" xfId="0" applyFill="1" applyBorder="1"/>
    <xf numFmtId="44" fontId="0" fillId="4" borderId="3" xfId="1" applyFont="1" applyFill="1" applyBorder="1"/>
    <xf numFmtId="44" fontId="0" fillId="0" borderId="4" xfId="1" applyFont="1" applyBorder="1"/>
    <xf numFmtId="44" fontId="0" fillId="0" borderId="5" xfId="1" applyFont="1" applyBorder="1"/>
    <xf numFmtId="0" fontId="0" fillId="0" borderId="2" xfId="0" applyBorder="1"/>
    <xf numFmtId="44" fontId="0" fillId="0" borderId="6" xfId="1" applyFont="1" applyBorder="1"/>
    <xf numFmtId="0" fontId="0" fillId="0" borderId="6" xfId="0" applyBorder="1"/>
    <xf numFmtId="44" fontId="0" fillId="0" borderId="7" xfId="1" applyFont="1" applyBorder="1"/>
    <xf numFmtId="0" fontId="0" fillId="0" borderId="9" xfId="0" applyBorder="1"/>
    <xf numFmtId="44" fontId="0" fillId="0" borderId="8" xfId="1" applyFont="1" applyBorder="1"/>
    <xf numFmtId="0" fontId="0" fillId="0" borderId="10" xfId="0" applyBorder="1"/>
    <xf numFmtId="0" fontId="0" fillId="0" borderId="7" xfId="0" applyBorder="1"/>
    <xf numFmtId="0" fontId="0" fillId="0" borderId="5" xfId="0" applyBorder="1"/>
    <xf numFmtId="0" fontId="0" fillId="0" borderId="0" xfId="0" applyAlignment="1">
      <alignment horizontal="center" wrapText="1"/>
    </xf>
    <xf numFmtId="0" fontId="2" fillId="6" borderId="1" xfId="0" applyFont="1" applyFill="1" applyBorder="1"/>
    <xf numFmtId="0" fontId="2" fillId="8" borderId="1" xfId="0" applyFont="1" applyFill="1" applyBorder="1"/>
    <xf numFmtId="0" fontId="2" fillId="9" borderId="1" xfId="0" applyFont="1" applyFill="1" applyBorder="1"/>
    <xf numFmtId="0" fontId="2" fillId="10" borderId="1" xfId="0" applyFont="1" applyFill="1" applyBorder="1"/>
    <xf numFmtId="0" fontId="2" fillId="11" borderId="1" xfId="0" applyFont="1" applyFill="1" applyBorder="1"/>
    <xf numFmtId="0" fontId="2" fillId="0" borderId="10" xfId="0" applyFont="1" applyBorder="1"/>
    <xf numFmtId="0" fontId="2" fillId="0" borderId="2" xfId="0" applyFont="1" applyBorder="1"/>
    <xf numFmtId="44" fontId="2" fillId="12" borderId="1" xfId="0" applyNumberFormat="1" applyFont="1" applyFill="1" applyBorder="1"/>
    <xf numFmtId="44" fontId="0" fillId="3" borderId="3" xfId="1" applyFont="1" applyFill="1" applyBorder="1"/>
    <xf numFmtId="44" fontId="0" fillId="3" borderId="2" xfId="1" applyFont="1" applyFill="1" applyBorder="1"/>
    <xf numFmtId="0" fontId="2" fillId="7" borderId="1" xfId="0" applyFont="1" applyFill="1" applyBorder="1"/>
    <xf numFmtId="164" fontId="0" fillId="7" borderId="1" xfId="0" applyNumberFormat="1" applyFill="1" applyBorder="1"/>
    <xf numFmtId="44" fontId="0" fillId="7" borderId="2" xfId="1" applyFont="1" applyFill="1" applyBorder="1"/>
    <xf numFmtId="0" fontId="2" fillId="5" borderId="1" xfId="0" applyFont="1" applyFill="1" applyBorder="1"/>
    <xf numFmtId="164" fontId="0" fillId="5" borderId="1" xfId="0" applyNumberFormat="1" applyFill="1" applyBorder="1"/>
    <xf numFmtId="164" fontId="0" fillId="5" borderId="2" xfId="0" applyNumberFormat="1" applyFill="1" applyBorder="1"/>
    <xf numFmtId="44" fontId="0" fillId="5" borderId="2" xfId="1" applyFont="1" applyFill="1" applyBorder="1"/>
    <xf numFmtId="0" fontId="2" fillId="3" borderId="3" xfId="0" applyFont="1" applyFill="1" applyBorder="1"/>
    <xf numFmtId="164" fontId="0" fillId="3" borderId="3" xfId="0" applyNumberFormat="1" applyFill="1" applyBorder="1"/>
    <xf numFmtId="44" fontId="2" fillId="12" borderId="3" xfId="0" applyNumberFormat="1" applyFont="1" applyFill="1" applyBorder="1"/>
    <xf numFmtId="0" fontId="2" fillId="4" borderId="11" xfId="0" applyFont="1" applyFill="1" applyBorder="1" applyAlignment="1">
      <alignment horizontal="center" vertical="center" wrapText="1"/>
    </xf>
    <xf numFmtId="164" fontId="2" fillId="4" borderId="12" xfId="0" applyNumberFormat="1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44" fontId="2" fillId="4" borderId="12" xfId="1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44" fontId="1" fillId="7" borderId="0" xfId="1" applyFont="1" applyFill="1"/>
    <xf numFmtId="44" fontId="3" fillId="3" borderId="0" xfId="1" applyFont="1" applyFill="1"/>
    <xf numFmtId="44" fontId="0" fillId="7" borderId="0" xfId="0" applyNumberFormat="1" applyFill="1"/>
    <xf numFmtId="0" fontId="2" fillId="4" borderId="14" xfId="0" applyFont="1" applyFill="1" applyBorder="1" applyAlignment="1">
      <alignment horizontal="center" vertical="center" wrapText="1"/>
    </xf>
    <xf numFmtId="164" fontId="2" fillId="4" borderId="15" xfId="0" applyNumberFormat="1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44" fontId="2" fillId="4" borderId="15" xfId="1" applyFont="1" applyFill="1" applyBorder="1" applyAlignment="1">
      <alignment horizontal="center" vertical="center" wrapText="1"/>
    </xf>
    <xf numFmtId="44" fontId="2" fillId="4" borderId="0" xfId="1" applyFont="1" applyFill="1" applyBorder="1" applyAlignment="1">
      <alignment horizontal="center" vertical="center" wrapText="1"/>
    </xf>
    <xf numFmtId="44" fontId="2" fillId="4" borderId="14" xfId="1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showGridLines="0" workbookViewId="0">
      <selection activeCell="H9" sqref="H9"/>
    </sheetView>
  </sheetViews>
  <sheetFormatPr defaultRowHeight="14.4" x14ac:dyDescent="0.3"/>
  <cols>
    <col min="1" max="1" width="14" customWidth="1"/>
    <col min="2" max="2" width="18.109375" style="1" bestFit="1" customWidth="1"/>
    <col min="3" max="3" width="12.6640625" style="1" bestFit="1" customWidth="1"/>
    <col min="4" max="4" width="11.6640625" style="1" bestFit="1" customWidth="1"/>
    <col min="5" max="5" width="11.109375" customWidth="1"/>
    <col min="6" max="7" width="13.33203125" style="2" bestFit="1" customWidth="1"/>
    <col min="8" max="8" width="12.109375" style="2" bestFit="1" customWidth="1"/>
    <col min="9" max="9" width="16.6640625" customWidth="1"/>
  </cols>
  <sheetData>
    <row r="1" spans="1:9" x14ac:dyDescent="0.3">
      <c r="B1" s="1" t="s">
        <v>24</v>
      </c>
    </row>
    <row r="2" spans="1:9" ht="15" thickBot="1" x14ac:dyDescent="0.35">
      <c r="A2" t="s">
        <v>22</v>
      </c>
      <c r="B2" s="1" t="s">
        <v>28</v>
      </c>
    </row>
    <row r="3" spans="1:9" s="49" customFormat="1" ht="43.8" thickBot="1" x14ac:dyDescent="0.35">
      <c r="A3" s="70" t="s">
        <v>14</v>
      </c>
      <c r="B3" s="71" t="s">
        <v>15</v>
      </c>
      <c r="C3" s="71" t="s">
        <v>16</v>
      </c>
      <c r="D3" s="71" t="s">
        <v>17</v>
      </c>
      <c r="E3" s="72" t="s">
        <v>18</v>
      </c>
      <c r="F3" s="73" t="s">
        <v>20</v>
      </c>
      <c r="G3" s="73" t="s">
        <v>5</v>
      </c>
      <c r="H3" s="73" t="s">
        <v>21</v>
      </c>
      <c r="I3" s="74" t="s">
        <v>19</v>
      </c>
    </row>
    <row r="4" spans="1:9" s="49" customFormat="1" x14ac:dyDescent="0.3">
      <c r="A4" s="78"/>
      <c r="B4" s="79"/>
      <c r="C4" s="79"/>
      <c r="D4" s="79"/>
      <c r="E4" s="80"/>
      <c r="F4" s="81"/>
      <c r="G4" s="82"/>
      <c r="H4" s="83"/>
      <c r="I4" s="84"/>
    </row>
    <row r="5" spans="1:9" x14ac:dyDescent="0.3">
      <c r="A5" s="67">
        <v>2023</v>
      </c>
      <c r="B5" s="68">
        <v>930730.41</v>
      </c>
      <c r="C5" s="68">
        <v>14290.35</v>
      </c>
      <c r="D5" s="68">
        <v>7145.18</v>
      </c>
      <c r="E5" s="67">
        <v>2025</v>
      </c>
      <c r="F5" s="58">
        <v>3415.9</v>
      </c>
      <c r="G5" s="38"/>
      <c r="H5" s="39"/>
      <c r="I5" s="69">
        <f t="shared" ref="I5:I14" si="0">SUM(F5+G5+H5)</f>
        <v>3415.9</v>
      </c>
    </row>
    <row r="6" spans="1:9" x14ac:dyDescent="0.3">
      <c r="A6" s="60">
        <v>2024</v>
      </c>
      <c r="B6" s="61">
        <v>2276820.1</v>
      </c>
      <c r="C6" s="61">
        <v>35676.25</v>
      </c>
      <c r="D6" s="61">
        <v>17838.13</v>
      </c>
      <c r="E6" s="60">
        <v>2026</v>
      </c>
      <c r="F6" s="62">
        <v>8485.7000000000007</v>
      </c>
      <c r="G6" s="58">
        <v>3415.9</v>
      </c>
      <c r="I6" s="57">
        <f t="shared" si="0"/>
        <v>11901.6</v>
      </c>
    </row>
    <row r="7" spans="1:9" x14ac:dyDescent="0.3">
      <c r="A7" s="50"/>
      <c r="B7" s="12"/>
      <c r="C7" s="12"/>
      <c r="D7" s="17"/>
      <c r="E7" s="50"/>
      <c r="F7" s="29"/>
      <c r="G7" s="62">
        <v>8485.7000000000007</v>
      </c>
      <c r="H7" s="59">
        <v>313.38</v>
      </c>
      <c r="I7" s="57">
        <f t="shared" si="0"/>
        <v>8799.08</v>
      </c>
    </row>
    <row r="8" spans="1:9" x14ac:dyDescent="0.3">
      <c r="A8" s="63"/>
      <c r="B8" s="64"/>
      <c r="C8" s="64"/>
      <c r="D8" s="65"/>
      <c r="E8" s="63"/>
      <c r="F8" s="66"/>
      <c r="G8" s="29"/>
      <c r="H8" s="62">
        <v>866.72</v>
      </c>
      <c r="I8" s="57">
        <f t="shared" si="0"/>
        <v>866.72</v>
      </c>
    </row>
    <row r="9" spans="1:9" x14ac:dyDescent="0.3">
      <c r="A9" s="51"/>
      <c r="B9" s="13"/>
      <c r="C9" s="13"/>
      <c r="D9" s="19"/>
      <c r="E9" s="51"/>
      <c r="F9" s="31"/>
      <c r="G9" s="66"/>
      <c r="H9" s="29"/>
      <c r="I9" s="57">
        <f t="shared" si="0"/>
        <v>0</v>
      </c>
    </row>
    <row r="10" spans="1:9" x14ac:dyDescent="0.3">
      <c r="A10" s="52"/>
      <c r="B10" s="14"/>
      <c r="C10" s="14"/>
      <c r="D10" s="20"/>
      <c r="E10" s="52"/>
      <c r="F10" s="32"/>
      <c r="G10" s="31"/>
      <c r="H10" s="66"/>
      <c r="I10" s="57">
        <f t="shared" si="0"/>
        <v>0</v>
      </c>
    </row>
    <row r="11" spans="1:9" x14ac:dyDescent="0.3">
      <c r="A11" s="53"/>
      <c r="B11" s="15"/>
      <c r="C11" s="15"/>
      <c r="D11" s="21"/>
      <c r="E11" s="53"/>
      <c r="F11" s="33"/>
      <c r="G11" s="32"/>
      <c r="H11" s="31"/>
      <c r="I11" s="57">
        <f t="shared" si="0"/>
        <v>0</v>
      </c>
    </row>
    <row r="12" spans="1:9" x14ac:dyDescent="0.3">
      <c r="A12" s="54"/>
      <c r="B12" s="16"/>
      <c r="C12" s="16"/>
      <c r="D12" s="22"/>
      <c r="E12" s="54"/>
      <c r="F12" s="34"/>
      <c r="G12" s="33"/>
      <c r="H12" s="32"/>
      <c r="I12" s="57">
        <f t="shared" si="0"/>
        <v>0</v>
      </c>
    </row>
    <row r="13" spans="1:9" x14ac:dyDescent="0.3">
      <c r="E13" s="55"/>
      <c r="F13" s="45"/>
      <c r="G13" s="34"/>
      <c r="H13" s="33"/>
      <c r="I13" s="57">
        <f t="shared" si="0"/>
        <v>0</v>
      </c>
    </row>
    <row r="14" spans="1:9" x14ac:dyDescent="0.3">
      <c r="E14" s="56"/>
      <c r="F14" s="41"/>
      <c r="G14" s="43"/>
      <c r="H14" s="34"/>
      <c r="I14" s="57">
        <f t="shared" si="0"/>
        <v>0</v>
      </c>
    </row>
    <row r="17" spans="9:9" x14ac:dyDescent="0.3">
      <c r="I17" s="3"/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7"/>
  <sheetViews>
    <sheetView showGridLines="0" workbookViewId="0">
      <selection activeCell="H9" sqref="H9"/>
    </sheetView>
  </sheetViews>
  <sheetFormatPr defaultRowHeight="14.4" x14ac:dyDescent="0.3"/>
  <cols>
    <col min="1" max="1" width="14" customWidth="1"/>
    <col min="2" max="2" width="18.109375" style="1" bestFit="1" customWidth="1"/>
    <col min="3" max="3" width="12.6640625" style="1" bestFit="1" customWidth="1"/>
    <col min="4" max="4" width="11.6640625" style="1" bestFit="1" customWidth="1"/>
    <col min="5" max="5" width="11.109375" customWidth="1"/>
    <col min="6" max="7" width="13.33203125" style="2" bestFit="1" customWidth="1"/>
    <col min="8" max="8" width="12.109375" style="2" bestFit="1" customWidth="1"/>
    <col min="9" max="9" width="16.6640625" customWidth="1"/>
  </cols>
  <sheetData>
    <row r="1" spans="1:9" x14ac:dyDescent="0.3">
      <c r="B1" s="1" t="s">
        <v>24</v>
      </c>
    </row>
    <row r="2" spans="1:9" ht="15" thickBot="1" x14ac:dyDescent="0.35">
      <c r="A2" t="s">
        <v>22</v>
      </c>
      <c r="B2" s="1" t="s">
        <v>29</v>
      </c>
    </row>
    <row r="3" spans="1:9" s="49" customFormat="1" ht="43.8" thickBot="1" x14ac:dyDescent="0.35">
      <c r="A3" s="70" t="s">
        <v>14</v>
      </c>
      <c r="B3" s="71" t="s">
        <v>15</v>
      </c>
      <c r="C3" s="71" t="s">
        <v>16</v>
      </c>
      <c r="D3" s="71" t="s">
        <v>17</v>
      </c>
      <c r="E3" s="72" t="s">
        <v>18</v>
      </c>
      <c r="F3" s="73" t="s">
        <v>20</v>
      </c>
      <c r="G3" s="73" t="s">
        <v>5</v>
      </c>
      <c r="H3" s="73" t="s">
        <v>21</v>
      </c>
      <c r="I3" s="74" t="s">
        <v>19</v>
      </c>
    </row>
    <row r="4" spans="1:9" s="49" customFormat="1" x14ac:dyDescent="0.3">
      <c r="A4" s="78"/>
      <c r="B4" s="79"/>
      <c r="C4" s="79"/>
      <c r="D4" s="79"/>
      <c r="E4" s="80"/>
      <c r="F4" s="81"/>
      <c r="G4" s="82"/>
      <c r="H4" s="83"/>
      <c r="I4" s="84"/>
    </row>
    <row r="5" spans="1:9" x14ac:dyDescent="0.3">
      <c r="A5" s="67">
        <v>2023</v>
      </c>
      <c r="B5" s="68">
        <v>1120718.79</v>
      </c>
      <c r="C5" s="68">
        <v>17207.419999999998</v>
      </c>
      <c r="D5" s="68">
        <v>8603.7099999999991</v>
      </c>
      <c r="E5" s="67">
        <v>2025</v>
      </c>
      <c r="F5" s="58">
        <v>4113.18</v>
      </c>
      <c r="G5" s="38"/>
      <c r="H5" s="39"/>
      <c r="I5" s="69">
        <f t="shared" ref="I5:I14" si="0">SUM(F5+G5+H5)</f>
        <v>4113.18</v>
      </c>
    </row>
    <row r="6" spans="1:9" x14ac:dyDescent="0.3">
      <c r="A6" s="60">
        <v>2024</v>
      </c>
      <c r="B6" s="61">
        <v>2946706.23</v>
      </c>
      <c r="C6" s="61">
        <v>46172.92</v>
      </c>
      <c r="D6" s="61">
        <v>23086.46</v>
      </c>
      <c r="E6" s="60">
        <v>2026</v>
      </c>
      <c r="F6" s="62">
        <v>10982.37</v>
      </c>
      <c r="G6" s="58">
        <v>4113.18</v>
      </c>
      <c r="I6" s="57">
        <f t="shared" si="0"/>
        <v>15095.550000000001</v>
      </c>
    </row>
    <row r="7" spans="1:9" x14ac:dyDescent="0.3">
      <c r="A7" s="50"/>
      <c r="B7" s="12"/>
      <c r="C7" s="12"/>
      <c r="D7" s="17"/>
      <c r="E7" s="50"/>
      <c r="F7" s="29"/>
      <c r="G7" s="62">
        <v>10982.37</v>
      </c>
      <c r="H7" s="59">
        <v>377.35</v>
      </c>
      <c r="I7" s="57">
        <f t="shared" si="0"/>
        <v>11359.720000000001</v>
      </c>
    </row>
    <row r="8" spans="1:9" x14ac:dyDescent="0.3">
      <c r="A8" s="63"/>
      <c r="B8" s="64"/>
      <c r="C8" s="64"/>
      <c r="D8" s="65"/>
      <c r="E8" s="63"/>
      <c r="F8" s="66"/>
      <c r="G8" s="29"/>
      <c r="H8" s="62">
        <v>1121.73</v>
      </c>
      <c r="I8" s="57">
        <f t="shared" si="0"/>
        <v>1121.73</v>
      </c>
    </row>
    <row r="9" spans="1:9" x14ac:dyDescent="0.3">
      <c r="A9" s="51"/>
      <c r="B9" s="13"/>
      <c r="C9" s="13"/>
      <c r="D9" s="19"/>
      <c r="E9" s="51"/>
      <c r="F9" s="31"/>
      <c r="G9" s="66"/>
      <c r="H9" s="29"/>
      <c r="I9" s="57">
        <f t="shared" si="0"/>
        <v>0</v>
      </c>
    </row>
    <row r="10" spans="1:9" x14ac:dyDescent="0.3">
      <c r="A10" s="52"/>
      <c r="B10" s="14"/>
      <c r="C10" s="14"/>
      <c r="D10" s="20"/>
      <c r="E10" s="52"/>
      <c r="F10" s="32"/>
      <c r="G10" s="31"/>
      <c r="H10" s="66"/>
      <c r="I10" s="57">
        <f t="shared" si="0"/>
        <v>0</v>
      </c>
    </row>
    <row r="11" spans="1:9" x14ac:dyDescent="0.3">
      <c r="A11" s="53"/>
      <c r="B11" s="15"/>
      <c r="C11" s="15"/>
      <c r="D11" s="21"/>
      <c r="E11" s="53"/>
      <c r="F11" s="33"/>
      <c r="G11" s="32"/>
      <c r="H11" s="31"/>
      <c r="I11" s="57">
        <f t="shared" si="0"/>
        <v>0</v>
      </c>
    </row>
    <row r="12" spans="1:9" x14ac:dyDescent="0.3">
      <c r="A12" s="54"/>
      <c r="B12" s="16"/>
      <c r="C12" s="16"/>
      <c r="D12" s="22"/>
      <c r="E12" s="54"/>
      <c r="F12" s="34"/>
      <c r="G12" s="33"/>
      <c r="H12" s="32"/>
      <c r="I12" s="57">
        <f t="shared" si="0"/>
        <v>0</v>
      </c>
    </row>
    <row r="13" spans="1:9" x14ac:dyDescent="0.3">
      <c r="E13" s="55"/>
      <c r="F13" s="45"/>
      <c r="G13" s="34"/>
      <c r="H13" s="33"/>
      <c r="I13" s="57">
        <f t="shared" si="0"/>
        <v>0</v>
      </c>
    </row>
    <row r="14" spans="1:9" x14ac:dyDescent="0.3">
      <c r="E14" s="56"/>
      <c r="F14" s="41"/>
      <c r="G14" s="43"/>
      <c r="H14" s="34"/>
      <c r="I14" s="57">
        <f t="shared" si="0"/>
        <v>0</v>
      </c>
    </row>
    <row r="17" spans="9:9" x14ac:dyDescent="0.3">
      <c r="I17" s="3"/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6"/>
  <sheetViews>
    <sheetView showGridLines="0" workbookViewId="0">
      <selection activeCell="H9" sqref="H9"/>
    </sheetView>
  </sheetViews>
  <sheetFormatPr defaultRowHeight="14.4" x14ac:dyDescent="0.3"/>
  <cols>
    <col min="1" max="1" width="14" customWidth="1"/>
    <col min="2" max="2" width="18.109375" style="1" bestFit="1" customWidth="1"/>
    <col min="3" max="3" width="12.6640625" style="1" bestFit="1" customWidth="1"/>
    <col min="4" max="4" width="11.6640625" style="1" bestFit="1" customWidth="1"/>
    <col min="5" max="5" width="11.109375" customWidth="1"/>
    <col min="6" max="7" width="13.33203125" style="2" bestFit="1" customWidth="1"/>
    <col min="8" max="8" width="12.109375" style="2" bestFit="1" customWidth="1"/>
    <col min="9" max="9" width="16.6640625" customWidth="1"/>
  </cols>
  <sheetData>
    <row r="1" spans="1:9" x14ac:dyDescent="0.3">
      <c r="B1" s="1" t="s">
        <v>24</v>
      </c>
    </row>
    <row r="2" spans="1:9" ht="15" thickBot="1" x14ac:dyDescent="0.35">
      <c r="A2" t="s">
        <v>22</v>
      </c>
      <c r="B2" s="1" t="s">
        <v>26</v>
      </c>
    </row>
    <row r="3" spans="1:9" s="49" customFormat="1" ht="43.8" thickBot="1" x14ac:dyDescent="0.35">
      <c r="A3" s="70" t="s">
        <v>14</v>
      </c>
      <c r="B3" s="71" t="s">
        <v>15</v>
      </c>
      <c r="C3" s="71" t="s">
        <v>16</v>
      </c>
      <c r="D3" s="71" t="s">
        <v>17</v>
      </c>
      <c r="E3" s="72" t="s">
        <v>18</v>
      </c>
      <c r="F3" s="73" t="s">
        <v>20</v>
      </c>
      <c r="G3" s="73" t="s">
        <v>5</v>
      </c>
      <c r="H3" s="73" t="s">
        <v>21</v>
      </c>
      <c r="I3" s="74" t="s">
        <v>19</v>
      </c>
    </row>
    <row r="4" spans="1:9" x14ac:dyDescent="0.3">
      <c r="A4" s="67">
        <v>2022</v>
      </c>
      <c r="B4" s="68">
        <v>1724566.84</v>
      </c>
      <c r="C4" s="68">
        <v>30099.770960799953</v>
      </c>
      <c r="D4" s="68">
        <f>C4/2</f>
        <v>15049.885480399977</v>
      </c>
      <c r="E4" s="67">
        <v>2024</v>
      </c>
      <c r="F4" s="76">
        <v>7137.3365117221229</v>
      </c>
      <c r="G4" s="38"/>
      <c r="H4" s="39"/>
      <c r="I4" s="69">
        <f t="shared" ref="I4:I13" si="0">SUM(F4+G4+H4)</f>
        <v>7137.3365117221229</v>
      </c>
    </row>
    <row r="5" spans="1:9" x14ac:dyDescent="0.3">
      <c r="A5" s="60">
        <v>2023</v>
      </c>
      <c r="B5" s="61">
        <v>5359901.7</v>
      </c>
      <c r="C5" s="61">
        <v>82295.45</v>
      </c>
      <c r="D5" s="61">
        <v>41147.730000000003</v>
      </c>
      <c r="E5" s="60">
        <v>2025</v>
      </c>
      <c r="F5" s="75">
        <v>19671.509999999998</v>
      </c>
      <c r="G5" s="58">
        <v>7137.3365117221229</v>
      </c>
      <c r="I5" s="57">
        <f t="shared" si="0"/>
        <v>26808.84651172212</v>
      </c>
    </row>
    <row r="6" spans="1:9" x14ac:dyDescent="0.3">
      <c r="A6" s="50">
        <v>2024</v>
      </c>
      <c r="B6" s="12">
        <v>4210104.79</v>
      </c>
      <c r="C6" s="12">
        <v>65969.53</v>
      </c>
      <c r="D6" s="17">
        <v>32984.769999999997</v>
      </c>
      <c r="E6" s="50">
        <v>2026</v>
      </c>
      <c r="F6" s="29">
        <v>15691.05</v>
      </c>
      <c r="G6" s="77">
        <v>19671.509999999998</v>
      </c>
      <c r="H6" s="59">
        <v>775.21245695573054</v>
      </c>
      <c r="I6" s="57">
        <f t="shared" si="0"/>
        <v>36137.772456955725</v>
      </c>
    </row>
    <row r="7" spans="1:9" x14ac:dyDescent="0.3">
      <c r="A7" s="63">
        <v>2025</v>
      </c>
      <c r="B7" s="64"/>
      <c r="C7" s="64"/>
      <c r="D7" s="65"/>
      <c r="E7" s="63">
        <v>2027</v>
      </c>
      <c r="F7" s="66"/>
      <c r="G7" s="29">
        <v>15691.05</v>
      </c>
      <c r="H7" s="62">
        <v>1804.71</v>
      </c>
      <c r="I7" s="57">
        <f t="shared" si="0"/>
        <v>17495.759999999998</v>
      </c>
    </row>
    <row r="8" spans="1:9" x14ac:dyDescent="0.3">
      <c r="A8" s="51">
        <v>2026</v>
      </c>
      <c r="B8" s="13"/>
      <c r="C8" s="13"/>
      <c r="D8" s="19"/>
      <c r="E8" s="51">
        <v>2028</v>
      </c>
      <c r="F8" s="31"/>
      <c r="G8" s="66"/>
      <c r="H8" s="29">
        <v>1602.67</v>
      </c>
      <c r="I8" s="57">
        <f t="shared" si="0"/>
        <v>1602.67</v>
      </c>
    </row>
    <row r="9" spans="1:9" x14ac:dyDescent="0.3">
      <c r="A9" s="52">
        <v>2027</v>
      </c>
      <c r="B9" s="14"/>
      <c r="C9" s="14"/>
      <c r="D9" s="20"/>
      <c r="E9" s="52">
        <v>2029</v>
      </c>
      <c r="F9" s="32"/>
      <c r="G9" s="31"/>
      <c r="H9" s="66"/>
      <c r="I9" s="57">
        <f t="shared" si="0"/>
        <v>0</v>
      </c>
    </row>
    <row r="10" spans="1:9" x14ac:dyDescent="0.3">
      <c r="A10" s="53">
        <v>2028</v>
      </c>
      <c r="B10" s="15"/>
      <c r="C10" s="15"/>
      <c r="D10" s="21"/>
      <c r="E10" s="53">
        <v>2030</v>
      </c>
      <c r="F10" s="33"/>
      <c r="G10" s="32"/>
      <c r="H10" s="31"/>
      <c r="I10" s="57">
        <f t="shared" si="0"/>
        <v>0</v>
      </c>
    </row>
    <row r="11" spans="1:9" x14ac:dyDescent="0.3">
      <c r="A11" s="54">
        <v>2029</v>
      </c>
      <c r="B11" s="16"/>
      <c r="C11" s="16"/>
      <c r="D11" s="22"/>
      <c r="E11" s="54">
        <v>2031</v>
      </c>
      <c r="F11" s="34"/>
      <c r="G11" s="33"/>
      <c r="H11" s="32"/>
      <c r="I11" s="57">
        <f t="shared" si="0"/>
        <v>0</v>
      </c>
    </row>
    <row r="12" spans="1:9" x14ac:dyDescent="0.3">
      <c r="E12" s="55">
        <v>2032</v>
      </c>
      <c r="F12" s="45"/>
      <c r="G12" s="34"/>
      <c r="H12" s="33"/>
      <c r="I12" s="57">
        <f t="shared" si="0"/>
        <v>0</v>
      </c>
    </row>
    <row r="13" spans="1:9" x14ac:dyDescent="0.3">
      <c r="E13" s="56">
        <v>2033</v>
      </c>
      <c r="F13" s="41"/>
      <c r="G13" s="43"/>
      <c r="H13" s="34"/>
      <c r="I13" s="57">
        <f t="shared" si="0"/>
        <v>0</v>
      </c>
    </row>
    <row r="16" spans="1:9" x14ac:dyDescent="0.3">
      <c r="I16" s="3"/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"/>
  <sheetViews>
    <sheetView showGridLines="0" tabSelected="1" workbookViewId="0">
      <selection activeCell="C19" sqref="C19"/>
    </sheetView>
  </sheetViews>
  <sheetFormatPr defaultRowHeight="14.4" x14ac:dyDescent="0.3"/>
  <cols>
    <col min="1" max="1" width="14" customWidth="1"/>
    <col min="2" max="2" width="18.109375" style="1" bestFit="1" customWidth="1"/>
    <col min="3" max="3" width="12.6640625" style="1" bestFit="1" customWidth="1"/>
    <col min="4" max="4" width="11.6640625" style="1" bestFit="1" customWidth="1"/>
    <col min="5" max="5" width="11.109375" customWidth="1"/>
    <col min="6" max="7" width="13.33203125" style="2" bestFit="1" customWidth="1"/>
    <col min="8" max="8" width="12.109375" style="2" bestFit="1" customWidth="1"/>
    <col min="9" max="9" width="16.6640625" customWidth="1"/>
  </cols>
  <sheetData>
    <row r="1" spans="1:9" x14ac:dyDescent="0.3">
      <c r="B1" s="1" t="s">
        <v>24</v>
      </c>
    </row>
    <row r="2" spans="1:9" ht="15" thickBot="1" x14ac:dyDescent="0.35">
      <c r="A2" t="s">
        <v>22</v>
      </c>
      <c r="B2" s="1" t="s">
        <v>25</v>
      </c>
    </row>
    <row r="3" spans="1:9" s="49" customFormat="1" ht="43.8" thickBot="1" x14ac:dyDescent="0.35">
      <c r="A3" s="70" t="s">
        <v>14</v>
      </c>
      <c r="B3" s="71" t="s">
        <v>15</v>
      </c>
      <c r="C3" s="71" t="s">
        <v>16</v>
      </c>
      <c r="D3" s="71" t="s">
        <v>17</v>
      </c>
      <c r="E3" s="72" t="s">
        <v>18</v>
      </c>
      <c r="F3" s="73" t="s">
        <v>20</v>
      </c>
      <c r="G3" s="73" t="s">
        <v>5</v>
      </c>
      <c r="H3" s="73" t="s">
        <v>21</v>
      </c>
      <c r="I3" s="74" t="s">
        <v>19</v>
      </c>
    </row>
    <row r="4" spans="1:9" x14ac:dyDescent="0.3">
      <c r="A4" s="67">
        <v>2022</v>
      </c>
      <c r="B4" s="68">
        <v>1620052.5699999998</v>
      </c>
      <c r="C4" s="68">
        <v>28275.628505912427</v>
      </c>
      <c r="D4" s="68">
        <v>14137.814252956214</v>
      </c>
      <c r="E4" s="67">
        <v>2024</v>
      </c>
      <c r="F4" s="76">
        <v>6704.79</v>
      </c>
      <c r="G4" s="38"/>
      <c r="H4" s="39"/>
      <c r="I4" s="69">
        <f t="shared" ref="I4:I13" si="0">SUM(F4+G4+H4)</f>
        <v>6704.79</v>
      </c>
    </row>
    <row r="5" spans="1:9" x14ac:dyDescent="0.3">
      <c r="A5" s="60">
        <v>2023</v>
      </c>
      <c r="B5" s="61">
        <v>2352159.39</v>
      </c>
      <c r="C5" s="61">
        <v>36114.85</v>
      </c>
      <c r="D5" s="61">
        <f>C5/2</f>
        <v>18057.424999999999</v>
      </c>
      <c r="E5" s="60">
        <v>2025</v>
      </c>
      <c r="F5" s="75">
        <v>8632.7199999999993</v>
      </c>
      <c r="G5" s="58">
        <v>6704.79</v>
      </c>
      <c r="I5" s="57">
        <f t="shared" si="0"/>
        <v>15337.509999999998</v>
      </c>
    </row>
    <row r="6" spans="1:9" x14ac:dyDescent="0.3">
      <c r="A6" s="50">
        <v>2024</v>
      </c>
      <c r="B6" s="12">
        <v>3528503.16</v>
      </c>
      <c r="C6" s="12">
        <v>55289.29</v>
      </c>
      <c r="D6" s="61">
        <f>C6/2</f>
        <v>27644.645</v>
      </c>
      <c r="E6" s="50">
        <v>2026</v>
      </c>
      <c r="F6" s="29">
        <v>13150.72</v>
      </c>
      <c r="G6" s="77">
        <v>8632.7199999999993</v>
      </c>
      <c r="H6" s="59">
        <v>728.23</v>
      </c>
      <c r="I6" s="57">
        <f t="shared" si="0"/>
        <v>22511.67</v>
      </c>
    </row>
    <row r="7" spans="1:9" x14ac:dyDescent="0.3">
      <c r="A7" s="63">
        <v>2025</v>
      </c>
      <c r="B7" s="64"/>
      <c r="C7" s="64"/>
      <c r="D7" s="65"/>
      <c r="E7" s="63">
        <v>2027</v>
      </c>
      <c r="F7" s="66"/>
      <c r="G7" s="29">
        <v>13150.72</v>
      </c>
      <c r="H7" s="62">
        <v>791.99</v>
      </c>
      <c r="I7" s="57">
        <f t="shared" si="0"/>
        <v>13942.71</v>
      </c>
    </row>
    <row r="8" spans="1:9" x14ac:dyDescent="0.3">
      <c r="A8" s="51">
        <v>2026</v>
      </c>
      <c r="B8" s="13"/>
      <c r="C8" s="13"/>
      <c r="D8" s="19"/>
      <c r="E8" s="51">
        <v>2028</v>
      </c>
      <c r="F8" s="31"/>
      <c r="G8" s="66"/>
      <c r="H8" s="29">
        <v>2686.4</v>
      </c>
      <c r="I8" s="57">
        <f t="shared" si="0"/>
        <v>2686.4</v>
      </c>
    </row>
    <row r="9" spans="1:9" x14ac:dyDescent="0.3">
      <c r="A9" s="52">
        <v>2027</v>
      </c>
      <c r="B9" s="14"/>
      <c r="C9" s="14"/>
      <c r="D9" s="20"/>
      <c r="E9" s="52">
        <v>2029</v>
      </c>
      <c r="F9" s="32"/>
      <c r="G9" s="31"/>
      <c r="H9" s="66"/>
      <c r="I9" s="57">
        <f t="shared" si="0"/>
        <v>0</v>
      </c>
    </row>
    <row r="10" spans="1:9" x14ac:dyDescent="0.3">
      <c r="A10" s="53">
        <v>2028</v>
      </c>
      <c r="B10" s="15"/>
      <c r="C10" s="15"/>
      <c r="D10" s="21"/>
      <c r="E10" s="53">
        <v>2030</v>
      </c>
      <c r="F10" s="33"/>
      <c r="G10" s="32"/>
      <c r="H10" s="31"/>
      <c r="I10" s="57">
        <f t="shared" si="0"/>
        <v>0</v>
      </c>
    </row>
    <row r="11" spans="1:9" x14ac:dyDescent="0.3">
      <c r="A11" s="54">
        <v>2029</v>
      </c>
      <c r="B11" s="16"/>
      <c r="C11" s="16"/>
      <c r="D11" s="22"/>
      <c r="E11" s="54">
        <v>2031</v>
      </c>
      <c r="F11" s="34"/>
      <c r="G11" s="33"/>
      <c r="H11" s="32"/>
      <c r="I11" s="57">
        <f t="shared" si="0"/>
        <v>0</v>
      </c>
    </row>
    <row r="12" spans="1:9" x14ac:dyDescent="0.3">
      <c r="E12" s="55">
        <v>2032</v>
      </c>
      <c r="F12" s="45"/>
      <c r="G12" s="34"/>
      <c r="H12" s="33"/>
      <c r="I12" s="57">
        <f t="shared" si="0"/>
        <v>0</v>
      </c>
    </row>
    <row r="13" spans="1:9" x14ac:dyDescent="0.3">
      <c r="E13" s="56">
        <v>2033</v>
      </c>
      <c r="F13" s="41"/>
      <c r="G13" s="43"/>
      <c r="H13" s="34"/>
      <c r="I13" s="57">
        <f t="shared" si="0"/>
        <v>0</v>
      </c>
    </row>
    <row r="16" spans="1:9" x14ac:dyDescent="0.3">
      <c r="I16" s="3"/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6"/>
  <sheetViews>
    <sheetView showGridLines="0" workbookViewId="0">
      <selection activeCell="I7" sqref="I7"/>
    </sheetView>
  </sheetViews>
  <sheetFormatPr defaultRowHeight="14.4" x14ac:dyDescent="0.3"/>
  <cols>
    <col min="1" max="1" width="14" customWidth="1"/>
    <col min="2" max="2" width="18.109375" style="1" bestFit="1" customWidth="1"/>
    <col min="3" max="3" width="12.6640625" style="1" bestFit="1" customWidth="1"/>
    <col min="4" max="4" width="11.6640625" style="1" bestFit="1" customWidth="1"/>
    <col min="5" max="5" width="11.109375" customWidth="1"/>
    <col min="6" max="7" width="13.33203125" style="2" bestFit="1" customWidth="1"/>
    <col min="8" max="8" width="12.109375" style="2" bestFit="1" customWidth="1"/>
    <col min="9" max="9" width="16.6640625" customWidth="1"/>
  </cols>
  <sheetData>
    <row r="1" spans="1:9" x14ac:dyDescent="0.3">
      <c r="B1" s="1" t="s">
        <v>24</v>
      </c>
    </row>
    <row r="2" spans="1:9" ht="15" thickBot="1" x14ac:dyDescent="0.35">
      <c r="A2" t="s">
        <v>22</v>
      </c>
      <c r="B2" s="1" t="s">
        <v>27</v>
      </c>
    </row>
    <row r="3" spans="1:9" s="49" customFormat="1" ht="43.8" thickBot="1" x14ac:dyDescent="0.35">
      <c r="A3" s="70" t="s">
        <v>14</v>
      </c>
      <c r="B3" s="71" t="s">
        <v>15</v>
      </c>
      <c r="C3" s="71" t="s">
        <v>16</v>
      </c>
      <c r="D3" s="71" t="s">
        <v>17</v>
      </c>
      <c r="E3" s="72" t="s">
        <v>18</v>
      </c>
      <c r="F3" s="73" t="s">
        <v>20</v>
      </c>
      <c r="G3" s="73" t="s">
        <v>5</v>
      </c>
      <c r="H3" s="73" t="s">
        <v>21</v>
      </c>
      <c r="I3" s="74" t="s">
        <v>19</v>
      </c>
    </row>
    <row r="4" spans="1:9" x14ac:dyDescent="0.3">
      <c r="A4" s="67">
        <v>2021</v>
      </c>
      <c r="B4" s="68"/>
      <c r="C4" s="68">
        <v>74601.899999999994</v>
      </c>
      <c r="D4" s="68">
        <v>37300.949999999997</v>
      </c>
      <c r="E4" s="67">
        <v>2023</v>
      </c>
      <c r="F4" s="76">
        <v>37300.949999999997</v>
      </c>
      <c r="G4" s="38"/>
      <c r="H4" s="39"/>
      <c r="I4" s="69">
        <f t="shared" ref="I4:I13" si="0">SUM(F4+G4+H4)</f>
        <v>37300.949999999997</v>
      </c>
    </row>
    <row r="5" spans="1:9" x14ac:dyDescent="0.3">
      <c r="A5" s="60">
        <v>2022</v>
      </c>
      <c r="B5" s="61">
        <v>6273911</v>
      </c>
      <c r="C5" s="61">
        <v>102947.05522251037</v>
      </c>
      <c r="D5" s="61">
        <v>51473.527611255187</v>
      </c>
      <c r="E5" s="60">
        <v>2024</v>
      </c>
      <c r="F5" s="75">
        <v>24872.900634526595</v>
      </c>
      <c r="G5" s="58"/>
      <c r="I5" s="57">
        <f t="shared" si="0"/>
        <v>24872.900634526595</v>
      </c>
    </row>
    <row r="6" spans="1:9" x14ac:dyDescent="0.3">
      <c r="A6" s="50">
        <v>2023</v>
      </c>
      <c r="B6" s="12">
        <v>5096352.1500000004</v>
      </c>
      <c r="C6" s="12">
        <v>78248.94</v>
      </c>
      <c r="D6" s="17">
        <f>C6/2</f>
        <v>39124.47</v>
      </c>
      <c r="E6" s="50">
        <v>2025</v>
      </c>
      <c r="F6" s="29">
        <v>18704.21</v>
      </c>
      <c r="G6" s="77">
        <v>24872.900634526595</v>
      </c>
      <c r="H6" s="59">
        <v>0</v>
      </c>
      <c r="I6" s="57">
        <f t="shared" si="0"/>
        <v>43577.110634526594</v>
      </c>
    </row>
    <row r="7" spans="1:9" x14ac:dyDescent="0.3">
      <c r="A7" s="63">
        <v>2024</v>
      </c>
      <c r="B7" s="64">
        <v>4552112.13</v>
      </c>
      <c r="C7" s="64">
        <v>71328.56</v>
      </c>
      <c r="D7" s="65">
        <v>35664.28</v>
      </c>
      <c r="E7" s="63">
        <v>2026</v>
      </c>
      <c r="F7" s="66">
        <v>16965.71</v>
      </c>
      <c r="G7" s="29">
        <v>18704.21</v>
      </c>
      <c r="H7" s="62">
        <v>1727.7263422019989</v>
      </c>
      <c r="I7" s="57">
        <f t="shared" si="0"/>
        <v>37397.646342201995</v>
      </c>
    </row>
    <row r="8" spans="1:9" x14ac:dyDescent="0.3">
      <c r="A8" s="51">
        <v>2025</v>
      </c>
      <c r="B8" s="13"/>
      <c r="C8" s="13"/>
      <c r="D8" s="19"/>
      <c r="E8" s="51">
        <v>2027</v>
      </c>
      <c r="F8" s="31"/>
      <c r="G8" s="66">
        <v>16965.71</v>
      </c>
      <c r="H8" s="29">
        <v>1715.97</v>
      </c>
      <c r="I8" s="57">
        <f t="shared" si="0"/>
        <v>18681.68</v>
      </c>
    </row>
    <row r="9" spans="1:9" x14ac:dyDescent="0.3">
      <c r="A9" s="52">
        <v>2026</v>
      </c>
      <c r="B9" s="14"/>
      <c r="C9" s="14"/>
      <c r="D9" s="20"/>
      <c r="E9" s="52">
        <v>2028</v>
      </c>
      <c r="F9" s="32"/>
      <c r="G9" s="31"/>
      <c r="H9" s="66">
        <v>1732.86</v>
      </c>
      <c r="I9" s="57">
        <f t="shared" si="0"/>
        <v>1732.86</v>
      </c>
    </row>
    <row r="10" spans="1:9" x14ac:dyDescent="0.3">
      <c r="A10" s="53">
        <v>2027</v>
      </c>
      <c r="B10" s="15"/>
      <c r="C10" s="15"/>
      <c r="D10" s="21"/>
      <c r="E10" s="53">
        <v>2029</v>
      </c>
      <c r="F10" s="33"/>
      <c r="G10" s="32"/>
      <c r="H10" s="31"/>
      <c r="I10" s="57">
        <f t="shared" si="0"/>
        <v>0</v>
      </c>
    </row>
    <row r="11" spans="1:9" x14ac:dyDescent="0.3">
      <c r="A11" s="54">
        <v>2028</v>
      </c>
      <c r="B11" s="16"/>
      <c r="C11" s="16"/>
      <c r="D11" s="22"/>
      <c r="E11" s="54">
        <v>2030</v>
      </c>
      <c r="F11" s="34"/>
      <c r="G11" s="33"/>
      <c r="H11" s="32"/>
      <c r="I11" s="57">
        <f t="shared" si="0"/>
        <v>0</v>
      </c>
    </row>
    <row r="12" spans="1:9" x14ac:dyDescent="0.3">
      <c r="E12" s="55">
        <v>2031</v>
      </c>
      <c r="F12" s="45"/>
      <c r="G12" s="34"/>
      <c r="H12" s="33"/>
      <c r="I12" s="57">
        <f t="shared" si="0"/>
        <v>0</v>
      </c>
    </row>
    <row r="13" spans="1:9" x14ac:dyDescent="0.3">
      <c r="E13" s="56">
        <v>2032</v>
      </c>
      <c r="F13" s="41"/>
      <c r="G13" s="43"/>
      <c r="H13" s="34"/>
      <c r="I13" s="57">
        <f t="shared" si="0"/>
        <v>0</v>
      </c>
    </row>
    <row r="16" spans="1:9" x14ac:dyDescent="0.3">
      <c r="I16" s="3"/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7"/>
  <sheetViews>
    <sheetView showGridLines="0" workbookViewId="0">
      <selection activeCell="H11" sqref="H11"/>
    </sheetView>
  </sheetViews>
  <sheetFormatPr defaultRowHeight="14.4" x14ac:dyDescent="0.3"/>
  <cols>
    <col min="1" max="1" width="14" customWidth="1"/>
    <col min="2" max="2" width="18.109375" style="1" bestFit="1" customWidth="1"/>
    <col min="3" max="3" width="12.6640625" style="1" bestFit="1" customWidth="1"/>
    <col min="4" max="4" width="11.6640625" style="1" bestFit="1" customWidth="1"/>
    <col min="5" max="5" width="11.109375" customWidth="1"/>
    <col min="6" max="7" width="13.33203125" style="2" bestFit="1" customWidth="1"/>
    <col min="8" max="8" width="12.109375" style="2" bestFit="1" customWidth="1"/>
    <col min="9" max="9" width="16.6640625" customWidth="1"/>
  </cols>
  <sheetData>
    <row r="1" spans="1:9" x14ac:dyDescent="0.3">
      <c r="B1" s="1" t="s">
        <v>24</v>
      </c>
    </row>
    <row r="2" spans="1:9" ht="15" thickBot="1" x14ac:dyDescent="0.35">
      <c r="A2" t="s">
        <v>22</v>
      </c>
      <c r="B2" s="1" t="s">
        <v>23</v>
      </c>
    </row>
    <row r="3" spans="1:9" s="49" customFormat="1" ht="43.8" thickBot="1" x14ac:dyDescent="0.35">
      <c r="A3" s="70" t="s">
        <v>14</v>
      </c>
      <c r="B3" s="71" t="s">
        <v>15</v>
      </c>
      <c r="C3" s="71" t="s">
        <v>16</v>
      </c>
      <c r="D3" s="71" t="s">
        <v>17</v>
      </c>
      <c r="E3" s="72" t="s">
        <v>18</v>
      </c>
      <c r="F3" s="73" t="s">
        <v>20</v>
      </c>
      <c r="G3" s="73" t="s">
        <v>5</v>
      </c>
      <c r="H3" s="73" t="s">
        <v>21</v>
      </c>
      <c r="I3" s="74" t="s">
        <v>19</v>
      </c>
    </row>
    <row r="4" spans="1:9" s="49" customFormat="1" x14ac:dyDescent="0.3">
      <c r="A4" s="78">
        <v>2020</v>
      </c>
      <c r="B4" s="79"/>
      <c r="C4" s="79"/>
      <c r="D4" s="79">
        <v>31376.31</v>
      </c>
      <c r="E4" s="80">
        <v>2022</v>
      </c>
      <c r="F4" s="81">
        <v>31376.31</v>
      </c>
      <c r="G4" s="82"/>
      <c r="H4" s="83"/>
      <c r="I4" s="84"/>
    </row>
    <row r="5" spans="1:9" x14ac:dyDescent="0.3">
      <c r="A5" s="67">
        <v>2021</v>
      </c>
      <c r="B5" s="68">
        <v>3362119.12</v>
      </c>
      <c r="C5" s="68">
        <v>81602.78</v>
      </c>
      <c r="D5" s="68">
        <v>40801.39</v>
      </c>
      <c r="E5" s="67">
        <v>2023</v>
      </c>
      <c r="F5" s="58">
        <v>40801.39</v>
      </c>
      <c r="G5" s="38"/>
      <c r="H5" s="39"/>
      <c r="I5" s="69">
        <f t="shared" ref="I5:I14" si="0">SUM(F5+G5+H5)</f>
        <v>40801.39</v>
      </c>
    </row>
    <row r="6" spans="1:9" x14ac:dyDescent="0.3">
      <c r="A6" s="60">
        <v>2022</v>
      </c>
      <c r="B6" s="61">
        <v>6142179</v>
      </c>
      <c r="C6" s="61">
        <v>100785.5</v>
      </c>
      <c r="D6" s="61">
        <v>50392.75</v>
      </c>
      <c r="E6" s="60">
        <v>2024</v>
      </c>
      <c r="F6" s="62">
        <v>24350.65</v>
      </c>
      <c r="G6" s="58">
        <v>0</v>
      </c>
      <c r="I6" s="57">
        <f t="shared" si="0"/>
        <v>24350.65</v>
      </c>
    </row>
    <row r="7" spans="1:9" x14ac:dyDescent="0.3">
      <c r="A7" s="50">
        <v>2023</v>
      </c>
      <c r="B7" s="12">
        <v>6962963.1799999997</v>
      </c>
      <c r="C7" s="12">
        <v>106908.72</v>
      </c>
      <c r="D7" s="17">
        <f>C7/2</f>
        <v>53454.36</v>
      </c>
      <c r="E7" s="50">
        <v>2025</v>
      </c>
      <c r="F7" s="29">
        <v>25554.94</v>
      </c>
      <c r="G7" s="62">
        <v>24350.65</v>
      </c>
      <c r="H7" s="59">
        <v>0</v>
      </c>
      <c r="I7" s="57">
        <f t="shared" si="0"/>
        <v>49905.59</v>
      </c>
    </row>
    <row r="8" spans="1:9" x14ac:dyDescent="0.3">
      <c r="A8" s="63">
        <v>2024</v>
      </c>
      <c r="B8" s="64">
        <v>5264660.63</v>
      </c>
      <c r="C8" s="64">
        <v>82493.72</v>
      </c>
      <c r="D8" s="65">
        <v>41246.86</v>
      </c>
      <c r="E8" s="63">
        <v>2026</v>
      </c>
      <c r="F8" s="66">
        <v>19621.38</v>
      </c>
      <c r="G8" s="29">
        <v>25554.94</v>
      </c>
      <c r="H8" s="62">
        <v>1691.45</v>
      </c>
      <c r="I8" s="57">
        <f t="shared" si="0"/>
        <v>46867.77</v>
      </c>
    </row>
    <row r="9" spans="1:9" x14ac:dyDescent="0.3">
      <c r="A9" s="51"/>
      <c r="B9" s="13"/>
      <c r="C9" s="13"/>
      <c r="D9" s="19"/>
      <c r="E9" s="51"/>
      <c r="F9" s="31"/>
      <c r="G9" s="66">
        <v>19621.38</v>
      </c>
      <c r="H9" s="29">
        <v>2344.4699999999998</v>
      </c>
      <c r="I9" s="57">
        <f t="shared" si="0"/>
        <v>21965.850000000002</v>
      </c>
    </row>
    <row r="10" spans="1:9" x14ac:dyDescent="0.3">
      <c r="A10" s="52"/>
      <c r="B10" s="14"/>
      <c r="C10" s="14"/>
      <c r="D10" s="20"/>
      <c r="E10" s="52"/>
      <c r="F10" s="32"/>
      <c r="G10" s="31"/>
      <c r="H10" s="66">
        <v>2004.11</v>
      </c>
      <c r="I10" s="57">
        <f t="shared" si="0"/>
        <v>2004.11</v>
      </c>
    </row>
    <row r="11" spans="1:9" x14ac:dyDescent="0.3">
      <c r="A11" s="53"/>
      <c r="B11" s="15"/>
      <c r="C11" s="15"/>
      <c r="D11" s="21"/>
      <c r="E11" s="53"/>
      <c r="F11" s="33"/>
      <c r="G11" s="32"/>
      <c r="H11" s="31"/>
      <c r="I11" s="57">
        <f t="shared" si="0"/>
        <v>0</v>
      </c>
    </row>
    <row r="12" spans="1:9" x14ac:dyDescent="0.3">
      <c r="A12" s="54"/>
      <c r="B12" s="16"/>
      <c r="C12" s="16"/>
      <c r="D12" s="22"/>
      <c r="E12" s="54"/>
      <c r="F12" s="34"/>
      <c r="G12" s="33"/>
      <c r="H12" s="32"/>
      <c r="I12" s="57">
        <f t="shared" si="0"/>
        <v>0</v>
      </c>
    </row>
    <row r="13" spans="1:9" x14ac:dyDescent="0.3">
      <c r="E13" s="55">
        <v>2031</v>
      </c>
      <c r="F13" s="45"/>
      <c r="G13" s="34"/>
      <c r="H13" s="33"/>
      <c r="I13" s="57">
        <f t="shared" si="0"/>
        <v>0</v>
      </c>
    </row>
    <row r="14" spans="1:9" x14ac:dyDescent="0.3">
      <c r="E14" s="56">
        <v>2032</v>
      </c>
      <c r="F14" s="41"/>
      <c r="G14" s="43"/>
      <c r="H14" s="34"/>
      <c r="I14" s="57">
        <f t="shared" si="0"/>
        <v>0</v>
      </c>
    </row>
    <row r="17" spans="9:9" x14ac:dyDescent="0.3">
      <c r="I17" s="3"/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6"/>
  <sheetViews>
    <sheetView showGridLines="0" workbookViewId="0">
      <selection activeCell="B16" sqref="B16"/>
    </sheetView>
  </sheetViews>
  <sheetFormatPr defaultRowHeight="14.4" x14ac:dyDescent="0.3"/>
  <cols>
    <col min="1" max="1" width="29.33203125" customWidth="1"/>
    <col min="2" max="2" width="18.109375" style="1" bestFit="1" customWidth="1"/>
    <col min="3" max="3" width="12.6640625" style="1" bestFit="1" customWidth="1"/>
    <col min="4" max="4" width="11.6640625" style="1" bestFit="1" customWidth="1"/>
    <col min="5" max="5" width="11.109375" customWidth="1"/>
    <col min="7" max="7" width="13.33203125" style="2" bestFit="1" customWidth="1"/>
    <col min="9" max="9" width="13.33203125" style="2" bestFit="1" customWidth="1"/>
    <col min="11" max="11" width="12.109375" style="2" bestFit="1" customWidth="1"/>
    <col min="12" max="12" width="16.6640625" customWidth="1"/>
  </cols>
  <sheetData>
    <row r="1" spans="1:12" x14ac:dyDescent="0.3">
      <c r="A1" t="s">
        <v>0</v>
      </c>
    </row>
    <row r="3" spans="1:12" x14ac:dyDescent="0.3">
      <c r="A3" s="4" t="s">
        <v>1</v>
      </c>
      <c r="B3" s="5" t="s">
        <v>2</v>
      </c>
      <c r="C3" s="5" t="s">
        <v>3</v>
      </c>
      <c r="D3" s="5" t="s">
        <v>4</v>
      </c>
      <c r="E3" s="4" t="s">
        <v>12</v>
      </c>
      <c r="F3" s="4" t="s">
        <v>6</v>
      </c>
      <c r="G3" s="6" t="s">
        <v>7</v>
      </c>
      <c r="H3" s="4" t="s">
        <v>8</v>
      </c>
      <c r="I3" s="6" t="s">
        <v>9</v>
      </c>
      <c r="J3" s="4" t="s">
        <v>10</v>
      </c>
      <c r="K3" s="6" t="s">
        <v>11</v>
      </c>
      <c r="L3" s="4" t="s">
        <v>13</v>
      </c>
    </row>
    <row r="4" spans="1:12" x14ac:dyDescent="0.3">
      <c r="A4" s="7">
        <v>2021</v>
      </c>
      <c r="B4" s="8">
        <v>3362119.12</v>
      </c>
      <c r="C4" s="8">
        <v>81602.78</v>
      </c>
      <c r="D4" s="8">
        <v>40801.39</v>
      </c>
      <c r="E4" s="40"/>
      <c r="F4" s="42"/>
      <c r="G4" s="41"/>
      <c r="H4" s="42"/>
      <c r="I4" s="41"/>
      <c r="J4" s="42"/>
      <c r="K4" s="41"/>
      <c r="L4" s="47"/>
    </row>
    <row r="5" spans="1:12" x14ac:dyDescent="0.3">
      <c r="A5" s="9">
        <v>2022</v>
      </c>
      <c r="B5" s="10">
        <v>6142179</v>
      </c>
      <c r="C5" s="10">
        <v>100785.5</v>
      </c>
      <c r="D5" s="10">
        <v>50392.75</v>
      </c>
      <c r="L5" s="48"/>
    </row>
    <row r="6" spans="1:12" x14ac:dyDescent="0.3">
      <c r="A6" s="11">
        <v>2023</v>
      </c>
      <c r="B6" s="12">
        <v>7000000</v>
      </c>
      <c r="C6" s="12">
        <v>110000</v>
      </c>
      <c r="D6" s="17">
        <v>55000</v>
      </c>
      <c r="E6" s="7">
        <v>2023</v>
      </c>
      <c r="F6" s="7"/>
      <c r="G6" s="23">
        <v>40801.39</v>
      </c>
      <c r="H6" s="40"/>
      <c r="I6" s="41"/>
      <c r="J6" s="42"/>
      <c r="K6" s="43"/>
      <c r="L6" s="35">
        <f>SUM(G6+I6+K6)</f>
        <v>40801.39</v>
      </c>
    </row>
    <row r="7" spans="1:12" x14ac:dyDescent="0.3">
      <c r="A7" s="4">
        <v>2024</v>
      </c>
      <c r="B7" s="8">
        <v>7000000</v>
      </c>
      <c r="C7" s="8">
        <v>110000</v>
      </c>
      <c r="D7" s="18">
        <v>55000</v>
      </c>
      <c r="E7" s="9">
        <v>2024</v>
      </c>
      <c r="F7" s="9">
        <v>24.160866554916176</v>
      </c>
      <c r="G7" s="28">
        <f>C5*F7%</f>
        <v>24350.650161705042</v>
      </c>
      <c r="H7" s="36"/>
      <c r="I7" s="37">
        <v>0</v>
      </c>
      <c r="L7" s="35">
        <f t="shared" ref="L7:L15" si="0">SUM(G7+I7+K7)</f>
        <v>24350.650161705042</v>
      </c>
    </row>
    <row r="8" spans="1:12" x14ac:dyDescent="0.3">
      <c r="A8" s="4">
        <v>2025</v>
      </c>
      <c r="B8" s="13">
        <v>6500000</v>
      </c>
      <c r="C8" s="13">
        <v>109000</v>
      </c>
      <c r="D8" s="19">
        <v>54500</v>
      </c>
      <c r="E8" s="11">
        <v>2025</v>
      </c>
      <c r="F8" s="11"/>
      <c r="G8" s="29">
        <v>25000</v>
      </c>
      <c r="H8" s="9">
        <v>24.160866554916176</v>
      </c>
      <c r="I8" s="28">
        <f>C5*H8%</f>
        <v>24350.650161705042</v>
      </c>
      <c r="J8" s="7"/>
      <c r="K8" s="30">
        <v>0</v>
      </c>
      <c r="L8" s="35">
        <f t="shared" si="0"/>
        <v>49350.650161705038</v>
      </c>
    </row>
    <row r="9" spans="1:12" x14ac:dyDescent="0.3">
      <c r="A9" s="4">
        <v>2026</v>
      </c>
      <c r="B9" s="14">
        <v>7000000</v>
      </c>
      <c r="C9" s="14">
        <v>108000</v>
      </c>
      <c r="D9" s="20">
        <v>54000</v>
      </c>
      <c r="E9" s="7">
        <v>2026</v>
      </c>
      <c r="F9" s="7"/>
      <c r="G9" s="30">
        <v>25000</v>
      </c>
      <c r="H9" s="11"/>
      <c r="I9" s="29">
        <v>25000</v>
      </c>
      <c r="J9" s="9">
        <v>1.6782668901676503</v>
      </c>
      <c r="K9" s="28">
        <f>C5*J9%</f>
        <v>1691.4496765899171</v>
      </c>
      <c r="L9" s="35">
        <f t="shared" si="0"/>
        <v>51691.449676589917</v>
      </c>
    </row>
    <row r="10" spans="1:12" x14ac:dyDescent="0.3">
      <c r="A10" s="4">
        <v>2027</v>
      </c>
      <c r="B10" s="15">
        <v>8000000</v>
      </c>
      <c r="C10" s="15">
        <v>90000</v>
      </c>
      <c r="D10" s="21">
        <v>45000</v>
      </c>
      <c r="E10" s="24">
        <v>2027</v>
      </c>
      <c r="F10" s="24"/>
      <c r="G10" s="31">
        <v>24900</v>
      </c>
      <c r="H10" s="7"/>
      <c r="I10" s="30">
        <v>25000</v>
      </c>
      <c r="J10" s="11"/>
      <c r="K10" s="29">
        <v>5000</v>
      </c>
      <c r="L10" s="35">
        <f t="shared" si="0"/>
        <v>54900</v>
      </c>
    </row>
    <row r="11" spans="1:12" x14ac:dyDescent="0.3">
      <c r="A11" s="4">
        <v>2028</v>
      </c>
      <c r="B11" s="16">
        <v>7500000</v>
      </c>
      <c r="C11" s="16">
        <v>99000</v>
      </c>
      <c r="D11" s="22">
        <v>48500</v>
      </c>
      <c r="E11" s="25">
        <v>2028</v>
      </c>
      <c r="F11" s="25"/>
      <c r="G11" s="32">
        <v>24000</v>
      </c>
      <c r="H11" s="24"/>
      <c r="I11" s="31">
        <v>24900</v>
      </c>
      <c r="J11" s="7"/>
      <c r="K11" s="30">
        <v>5000</v>
      </c>
      <c r="L11" s="35">
        <f t="shared" si="0"/>
        <v>53900</v>
      </c>
    </row>
    <row r="12" spans="1:12" x14ac:dyDescent="0.3">
      <c r="E12" s="26">
        <v>2029</v>
      </c>
      <c r="F12" s="26"/>
      <c r="G12" s="33">
        <v>18000</v>
      </c>
      <c r="H12" s="25"/>
      <c r="I12" s="32">
        <v>24000</v>
      </c>
      <c r="J12" s="24"/>
      <c r="K12" s="31">
        <v>4700</v>
      </c>
      <c r="L12" s="35">
        <f t="shared" si="0"/>
        <v>46700</v>
      </c>
    </row>
    <row r="13" spans="1:12" x14ac:dyDescent="0.3">
      <c r="E13" s="27">
        <v>2030</v>
      </c>
      <c r="F13" s="27"/>
      <c r="G13" s="34">
        <v>20000</v>
      </c>
      <c r="H13" s="26"/>
      <c r="I13" s="33">
        <v>18000</v>
      </c>
      <c r="J13" s="25"/>
      <c r="K13" s="32">
        <v>6000</v>
      </c>
      <c r="L13" s="35">
        <f t="shared" si="0"/>
        <v>44000</v>
      </c>
    </row>
    <row r="14" spans="1:12" x14ac:dyDescent="0.3">
      <c r="E14" s="46">
        <v>2031</v>
      </c>
      <c r="F14" s="44"/>
      <c r="G14" s="45"/>
      <c r="H14" s="27"/>
      <c r="I14" s="34">
        <v>20000</v>
      </c>
      <c r="J14" s="26"/>
      <c r="K14" s="33">
        <v>9000</v>
      </c>
      <c r="L14" s="35">
        <f t="shared" si="0"/>
        <v>29000</v>
      </c>
    </row>
    <row r="15" spans="1:12" x14ac:dyDescent="0.3">
      <c r="E15" s="40">
        <v>2032</v>
      </c>
      <c r="F15" s="42"/>
      <c r="G15" s="41"/>
      <c r="H15" s="42"/>
      <c r="I15" s="43"/>
      <c r="J15" s="27"/>
      <c r="K15" s="34">
        <v>8500</v>
      </c>
      <c r="L15" s="35">
        <f t="shared" si="0"/>
        <v>8500</v>
      </c>
    </row>
    <row r="16" spans="1:12" x14ac:dyDescent="0.3">
      <c r="L16" s="3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FABIO RIGODANZO</vt:lpstr>
      <vt:lpstr>DANIEL ANKLAN</vt:lpstr>
      <vt:lpstr>JARDEL PASQUALOTTI</vt:lpstr>
      <vt:lpstr>SANDRA RIGO KOLLING</vt:lpstr>
      <vt:lpstr>MARCELO MULBEIER</vt:lpstr>
      <vt:lpstr>DAVI SELLE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Particular</cp:lastModifiedBy>
  <cp:lastPrinted>2026-05-04T19:39:15Z</cp:lastPrinted>
  <dcterms:created xsi:type="dcterms:W3CDTF">2024-02-07T13:52:24Z</dcterms:created>
  <dcterms:modified xsi:type="dcterms:W3CDTF">2026-05-04T19:39:19Z</dcterms:modified>
</cp:coreProperties>
</file>